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11. Ноябрь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calcPr calcId="162913"/>
</workbook>
</file>

<file path=xl/calcChain.xml><?xml version="1.0" encoding="utf-8"?>
<calcChain xmlns="http://schemas.openxmlformats.org/spreadsheetml/2006/main">
  <c r="H5" i="16" l="1"/>
  <c r="H6" i="16"/>
  <c r="H4" i="16"/>
  <c r="H8" i="16" l="1"/>
  <c r="I4" i="16"/>
  <c r="E5" i="6" l="1"/>
  <c r="I7" i="16" l="1"/>
  <c r="E9" i="20" l="1"/>
  <c r="F6" i="6" l="1"/>
  <c r="F10" i="6" l="1"/>
  <c r="F13" i="6" s="1"/>
  <c r="F9" i="20"/>
  <c r="F21" i="6" l="1"/>
  <c r="F14" i="6" l="1"/>
  <c r="F15" i="6" s="1"/>
  <c r="G9" i="7" l="1"/>
</calcChain>
</file>

<file path=xl/sharedStrings.xml><?xml version="1.0" encoding="utf-8"?>
<sst xmlns="http://schemas.openxmlformats.org/spreadsheetml/2006/main" count="76" uniqueCount="70">
  <si>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</si>
  <si>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</si>
  <si>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</si>
  <si>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</si>
  <si>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</si>
  <si>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</si>
  <si>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</si>
  <si>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</si>
  <si>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</si>
  <si>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</si>
  <si>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</si>
  <si>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</si>
  <si>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</si>
  <si>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</si>
  <si>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</si>
  <si>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</si>
  <si>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</si>
  <si>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</si>
  <si>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</si>
  <si>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</si>
  <si>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</si>
  <si>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</si>
  <si>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</si>
  <si>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</si>
  <si>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</si>
  <si>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</si>
  <si>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</si>
  <si>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</si>
  <si>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</si>
  <si>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</si>
  <si>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</si>
  <si>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</si>
  <si>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</si>
  <si>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</si>
  <si>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</si>
  <si>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</si>
  <si>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</si>
  <si>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</si>
  <si>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</si>
  <si>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</si>
  <si>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</si>
  <si>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</si>
  <si>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</si>
  <si>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</si>
  <si>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</si>
  <si>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</si>
  <si>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</si>
  <si>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</si>
  <si>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</si>
  <si>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</si>
  <si>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</si>
  <si>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</si>
  <si>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</si>
  <si>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</si>
  <si>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</si>
  <si>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</si>
  <si>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</si>
  <si>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</si>
  <si>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</si>
  <si>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</si>
  <si>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</si>
  <si>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Оплата РСО</t>
  </si>
  <si>
    <t>показаний общего прибора учета тепловой энергии отопления за ноябрь  2021 г.</t>
  </si>
  <si>
    <t>Расчет платы за коммунальную услуги по гаражу ноябрь 2021 года</t>
  </si>
  <si>
    <t>Отчет по вывозу ТКО за ноябрь 2021 г.</t>
  </si>
  <si>
    <t>СПРАВОЧНАЯ ИНФОРМАЦИЯ потребление коммунальных услуг в доме ул. 8 Марта, д.2а за ноябрь 2021  г.</t>
  </si>
  <si>
    <t xml:space="preserve">Наполнение системы (куб.м.) </t>
  </si>
  <si>
    <t>Тариф сетевой воды рубли</t>
  </si>
  <si>
    <t>Подогрев ХВС для ГВС, без ОДН(Гкал)</t>
  </si>
  <si>
    <t>ГВС для ОДН, 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</si>
</sst>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</cellStyleXfs>
  <cellXfs count="84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3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6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zoomScale="85" zoomScaleNormal="85"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2" t="s">
        <v>2</v>
      </c>
      <c r="B1" s="62"/>
      <c r="C1" s="62"/>
      <c r="D1" s="62"/>
      <c r="E1" s="62"/>
    </row>
    <row r="2" spans="1:11" ht="18.75">
      <c r="A2" s="63" t="s">
        <v>62</v>
      </c>
      <c r="B2" s="63"/>
      <c r="C2" s="63"/>
      <c r="D2" s="63"/>
      <c r="E2" s="63"/>
      <c r="F2" s="63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46"/>
    </row>
    <row r="5" spans="1:11" ht="56.25">
      <c r="A5" s="7">
        <v>35011</v>
      </c>
      <c r="B5" s="8" t="s">
        <v>8</v>
      </c>
      <c r="C5" s="9">
        <v>10498.56</v>
      </c>
      <c r="D5" s="9">
        <v>10687.75</v>
      </c>
      <c r="E5" s="9">
        <f>D5-C5</f>
        <v>189.19000000000051</v>
      </c>
      <c r="F5" s="29">
        <v>192.34</v>
      </c>
      <c r="G5" s="37"/>
      <c r="H5" s="57"/>
    </row>
    <row r="6" spans="1:11" ht="32.25" customHeight="1">
      <c r="A6" s="64" t="s">
        <v>12</v>
      </c>
      <c r="B6" s="64"/>
      <c r="C6" s="64"/>
      <c r="D6" s="64"/>
      <c r="E6" s="64"/>
      <c r="F6" s="3">
        <f>9212.3+1222</f>
        <v>10434.299999999999</v>
      </c>
    </row>
    <row r="7" spans="1:11">
      <c r="B7" s="10"/>
    </row>
    <row r="8" spans="1:11" ht="51.75" customHeight="1">
      <c r="A8" s="65" t="s">
        <v>43</v>
      </c>
      <c r="B8" s="65"/>
      <c r="C8" s="65"/>
      <c r="D8" s="65"/>
      <c r="E8" s="65"/>
      <c r="F8" s="30">
        <v>463</v>
      </c>
      <c r="G8" s="27"/>
    </row>
    <row r="9" spans="1:11" ht="18.75">
      <c r="A9" s="60" t="s">
        <v>45</v>
      </c>
      <c r="B9" s="60"/>
      <c r="C9" s="60"/>
      <c r="D9" s="60"/>
      <c r="E9" s="60"/>
      <c r="F9" s="31">
        <v>5.0999999999999997E-2</v>
      </c>
    </row>
    <row r="10" spans="1:11" ht="28.15" customHeight="1">
      <c r="A10" s="59" t="s">
        <v>36</v>
      </c>
      <c r="B10" s="59"/>
      <c r="C10" s="59"/>
      <c r="D10" s="59"/>
      <c r="E10" s="59"/>
      <c r="F10" s="32">
        <f>F8*F9</f>
        <v>23.613</v>
      </c>
    </row>
    <row r="11" spans="1:11" ht="28.15" customHeight="1">
      <c r="A11" s="67" t="s">
        <v>69</v>
      </c>
      <c r="B11" s="67"/>
      <c r="C11" s="67"/>
      <c r="D11" s="67"/>
      <c r="E11" s="67"/>
      <c r="F11" s="32">
        <v>43.5</v>
      </c>
    </row>
    <row r="12" spans="1:11" ht="28.15" customHeight="1">
      <c r="A12" s="67" t="s">
        <v>68</v>
      </c>
      <c r="B12" s="67"/>
      <c r="C12" s="67"/>
      <c r="D12" s="67"/>
      <c r="E12" s="67"/>
      <c r="F12" s="32">
        <v>21.39</v>
      </c>
    </row>
    <row r="13" spans="1:11" ht="23.45" customHeight="1">
      <c r="A13" s="60" t="s">
        <v>37</v>
      </c>
      <c r="B13" s="60"/>
      <c r="C13" s="60"/>
      <c r="D13" s="60"/>
      <c r="E13" s="60"/>
      <c r="F13" s="32">
        <f>F5-F10</f>
        <v>168.727</v>
      </c>
      <c r="G13" s="66"/>
      <c r="H13" s="66"/>
      <c r="I13" s="1"/>
    </row>
    <row r="14" spans="1:11" ht="37.5" customHeight="1">
      <c r="A14" s="59" t="s">
        <v>44</v>
      </c>
      <c r="B14" s="59"/>
      <c r="C14" s="59"/>
      <c r="D14" s="59"/>
      <c r="E14" s="59"/>
      <c r="F14" s="31">
        <f>(F5)/(F10+F13)*F9</f>
        <v>5.0999999999999997E-2</v>
      </c>
    </row>
    <row r="15" spans="1:11" ht="48" customHeight="1">
      <c r="A15" s="59" t="s">
        <v>38</v>
      </c>
      <c r="B15" s="59"/>
      <c r="C15" s="59"/>
      <c r="D15" s="59"/>
      <c r="E15" s="59"/>
      <c r="F15" s="33">
        <f>F20*F14+F18</f>
        <v>155.41588999999999</v>
      </c>
      <c r="K15" s="35"/>
    </row>
    <row r="16" spans="1:11" ht="53.45" customHeight="1">
      <c r="A16" s="59" t="s">
        <v>56</v>
      </c>
      <c r="B16" s="59"/>
      <c r="C16" s="59"/>
      <c r="D16" s="59"/>
      <c r="E16" s="59"/>
      <c r="F16" s="33">
        <v>407.94</v>
      </c>
      <c r="K16" s="35"/>
    </row>
    <row r="17" spans="1:6" ht="18.75">
      <c r="A17" s="60" t="s">
        <v>42</v>
      </c>
      <c r="B17" s="60"/>
      <c r="C17" s="60"/>
      <c r="D17" s="60"/>
      <c r="E17" s="60"/>
      <c r="F17" s="34">
        <v>5791</v>
      </c>
    </row>
    <row r="18" spans="1:6" ht="18.75">
      <c r="A18" s="60" t="s">
        <v>41</v>
      </c>
      <c r="B18" s="60"/>
      <c r="C18" s="60"/>
      <c r="D18" s="60"/>
      <c r="E18" s="60"/>
      <c r="F18" s="32">
        <v>29.12</v>
      </c>
    </row>
    <row r="19" spans="1:6" ht="18.75">
      <c r="A19" s="60" t="s">
        <v>40</v>
      </c>
      <c r="B19" s="60"/>
      <c r="C19" s="60"/>
      <c r="D19" s="60"/>
      <c r="E19" s="60"/>
      <c r="F19" s="32">
        <v>4.29</v>
      </c>
    </row>
    <row r="20" spans="1:6" ht="22.15" customHeight="1">
      <c r="A20" s="60" t="s">
        <v>39</v>
      </c>
      <c r="B20" s="60"/>
      <c r="C20" s="60"/>
      <c r="D20" s="60"/>
      <c r="E20" s="60"/>
      <c r="F20" s="32">
        <v>2476.39</v>
      </c>
    </row>
    <row r="21" spans="1:6" ht="59.25" customHeight="1">
      <c r="A21" s="61" t="s">
        <v>55</v>
      </c>
      <c r="B21" s="61"/>
      <c r="C21" s="61"/>
      <c r="D21" s="61"/>
      <c r="E21" s="61"/>
      <c r="F21" s="58">
        <f>F13/F6*F20+F17/F6*F19+F22/F6*F23</f>
        <v>43.096601662785233</v>
      </c>
    </row>
    <row r="22" spans="1:6" ht="18.75">
      <c r="A22" s="60" t="s">
        <v>66</v>
      </c>
      <c r="B22" s="60"/>
      <c r="C22" s="60"/>
      <c r="D22" s="60"/>
      <c r="E22" s="60"/>
      <c r="F22" s="36">
        <v>130.41</v>
      </c>
    </row>
    <row r="23" spans="1:6" ht="18.75">
      <c r="A23" s="60" t="s">
        <v>67</v>
      </c>
      <c r="B23" s="60"/>
      <c r="C23" s="60"/>
      <c r="D23" s="60"/>
      <c r="E23" s="60"/>
      <c r="F23" s="36">
        <v>53.72</v>
      </c>
    </row>
    <row r="24" spans="1:6" ht="18.75">
      <c r="A24" s="60"/>
      <c r="B24" s="60"/>
      <c r="C24" s="60"/>
      <c r="D24" s="60"/>
      <c r="E24" s="60"/>
      <c r="F24" s="36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9" sqref="G9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9" t="s">
        <v>63</v>
      </c>
      <c r="B1" s="70"/>
      <c r="C1" s="70"/>
      <c r="D1" s="70"/>
      <c r="E1" s="70"/>
      <c r="F1" s="70"/>
      <c r="G1" s="70"/>
      <c r="H1" s="70"/>
    </row>
    <row r="3" spans="1:9" ht="18.75">
      <c r="A3" s="68" t="s">
        <v>9</v>
      </c>
      <c r="B3" s="68"/>
      <c r="C3" s="68"/>
      <c r="D3" s="68"/>
      <c r="E3" s="68"/>
      <c r="F3" s="11"/>
      <c r="G3" s="12">
        <v>9230.67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8">
        <v>19.760000000000002</v>
      </c>
    </row>
    <row r="7" spans="1:9">
      <c r="A7" t="s">
        <v>13</v>
      </c>
      <c r="G7" s="15">
        <v>1273.3599999999999</v>
      </c>
    </row>
    <row r="9" spans="1:9" ht="21">
      <c r="A9" t="s">
        <v>11</v>
      </c>
      <c r="G9" s="13">
        <f>(G3*4.29+G4*891.53+G5*(29.12+34.73)+G7+G6*2476.39)/134</f>
        <v>688.26836343283583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I7" sqref="I7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3" t="s">
        <v>64</v>
      </c>
      <c r="B1" s="73"/>
      <c r="C1" s="73"/>
      <c r="D1" s="73"/>
      <c r="E1" s="73"/>
      <c r="F1" s="73"/>
      <c r="G1" s="73"/>
      <c r="H1" s="73"/>
    </row>
    <row r="2" spans="1:9">
      <c r="B2"/>
    </row>
    <row r="3" spans="1:9" ht="27.75" customHeight="1">
      <c r="A3" s="74" t="s">
        <v>54</v>
      </c>
      <c r="B3" s="74"/>
      <c r="C3" s="74"/>
      <c r="D3" s="74"/>
      <c r="E3" s="38" t="s">
        <v>47</v>
      </c>
      <c r="F3" s="38" t="s">
        <v>48</v>
      </c>
      <c r="G3" s="53" t="s">
        <v>49</v>
      </c>
      <c r="H3" s="38" t="s">
        <v>0</v>
      </c>
      <c r="I3" s="39" t="s">
        <v>50</v>
      </c>
    </row>
    <row r="4" spans="1:9" ht="27.75" customHeight="1">
      <c r="A4" s="75" t="s">
        <v>51</v>
      </c>
      <c r="B4" s="75"/>
      <c r="C4" s="75"/>
      <c r="D4" s="75"/>
      <c r="E4" s="47">
        <v>9212.2999999999993</v>
      </c>
      <c r="F4" s="48">
        <v>891.53</v>
      </c>
      <c r="G4" s="48">
        <v>66.92</v>
      </c>
      <c r="H4" s="49">
        <f>G4*F4</f>
        <v>59661.187599999997</v>
      </c>
      <c r="I4" s="50">
        <f>(H4-H5-H6)/E4</f>
        <v>6.0988266339567758</v>
      </c>
    </row>
    <row r="5" spans="1:9" ht="36.75" customHeight="1">
      <c r="A5" s="75" t="s">
        <v>52</v>
      </c>
      <c r="B5" s="75"/>
      <c r="C5" s="75"/>
      <c r="D5" s="75"/>
      <c r="E5" s="40">
        <v>1222</v>
      </c>
      <c r="F5" s="48">
        <v>891.53</v>
      </c>
      <c r="G5" s="41">
        <v>2</v>
      </c>
      <c r="H5" s="49">
        <f>G5*F5</f>
        <v>1783.06</v>
      </c>
      <c r="I5" s="42"/>
    </row>
    <row r="6" spans="1:9" ht="36.75" customHeight="1">
      <c r="A6" s="77" t="s">
        <v>60</v>
      </c>
      <c r="B6" s="78"/>
      <c r="C6" s="78"/>
      <c r="D6" s="79"/>
      <c r="E6" s="52"/>
      <c r="F6" s="48">
        <v>891.53</v>
      </c>
      <c r="G6" s="41">
        <v>1.9</v>
      </c>
      <c r="H6" s="49">
        <f>G6*F6</f>
        <v>1693.9069999999999</v>
      </c>
      <c r="I6" s="42"/>
    </row>
    <row r="7" spans="1:9" ht="34.9" customHeight="1">
      <c r="A7" s="76" t="s">
        <v>53</v>
      </c>
      <c r="B7" s="76"/>
      <c r="C7" s="76"/>
      <c r="D7" s="76"/>
      <c r="E7" s="43"/>
      <c r="F7" s="54"/>
      <c r="G7" s="54"/>
      <c r="H7" s="44"/>
      <c r="I7" s="45">
        <f>I4</f>
        <v>6.0988266339567758</v>
      </c>
    </row>
    <row r="8" spans="1:9" ht="28.5" customHeight="1">
      <c r="A8" s="80" t="s">
        <v>61</v>
      </c>
      <c r="B8" s="81"/>
      <c r="C8" s="82"/>
      <c r="D8" s="17"/>
      <c r="E8" s="17"/>
      <c r="F8" s="17"/>
      <c r="G8" s="17"/>
      <c r="H8" s="56">
        <f>H4-H6</f>
        <v>57967.280599999998</v>
      </c>
      <c r="I8" s="17"/>
    </row>
    <row r="9" spans="1:9" ht="16.5" customHeight="1">
      <c r="A9" s="72"/>
      <c r="B9" s="72"/>
      <c r="C9" s="72"/>
    </row>
    <row r="10" spans="1:9">
      <c r="A10" t="s">
        <v>57</v>
      </c>
      <c r="B10"/>
    </row>
    <row r="11" spans="1:9">
      <c r="A11">
        <v>1</v>
      </c>
      <c r="B11" s="71" t="s">
        <v>58</v>
      </c>
      <c r="C11" s="71"/>
      <c r="D11" s="71"/>
      <c r="E11" t="s">
        <v>59</v>
      </c>
      <c r="F11" s="55"/>
      <c r="G11">
        <v>1.9</v>
      </c>
    </row>
  </sheetData>
  <mergeCells count="9">
    <mergeCell ref="B11:D11"/>
    <mergeCell ref="A9:C9"/>
    <mergeCell ref="A1:H1"/>
    <mergeCell ref="A3:D3"/>
    <mergeCell ref="A4:D4"/>
    <mergeCell ref="A5:D5"/>
    <mergeCell ref="A7:D7"/>
    <mergeCell ref="A6:D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65</v>
      </c>
    </row>
    <row r="2" spans="1:7">
      <c r="A2" s="83" t="s">
        <v>14</v>
      </c>
      <c r="B2" s="83" t="s">
        <v>15</v>
      </c>
      <c r="C2" s="83" t="s">
        <v>16</v>
      </c>
      <c r="D2" s="83" t="s">
        <v>17</v>
      </c>
      <c r="E2" s="83" t="s">
        <v>18</v>
      </c>
      <c r="F2" s="83"/>
      <c r="G2" s="83"/>
    </row>
    <row r="3" spans="1:7">
      <c r="A3" s="83"/>
      <c r="B3" s="83"/>
      <c r="C3" s="83"/>
      <c r="D3" s="83"/>
      <c r="E3" s="83" t="s">
        <v>19</v>
      </c>
      <c r="F3" s="83"/>
      <c r="G3" s="83" t="s">
        <v>20</v>
      </c>
    </row>
    <row r="4" spans="1:7">
      <c r="A4" s="83"/>
      <c r="B4" s="83"/>
      <c r="C4" s="83"/>
      <c r="D4" s="83"/>
      <c r="E4" s="20" t="s">
        <v>21</v>
      </c>
      <c r="F4" s="20" t="s">
        <v>22</v>
      </c>
      <c r="G4" s="83"/>
    </row>
    <row r="5" spans="1:7">
      <c r="A5" s="21" t="s">
        <v>23</v>
      </c>
      <c r="B5" s="22" t="s">
        <v>24</v>
      </c>
      <c r="C5" s="23" t="s">
        <v>25</v>
      </c>
      <c r="D5" s="22">
        <v>10687.75</v>
      </c>
      <c r="E5" s="24">
        <v>168.7</v>
      </c>
      <c r="F5" s="22"/>
      <c r="G5" s="22"/>
    </row>
    <row r="6" spans="1:7" ht="33.75">
      <c r="A6" s="21" t="s">
        <v>23</v>
      </c>
      <c r="B6" s="22" t="s">
        <v>26</v>
      </c>
      <c r="C6" s="23" t="s">
        <v>25</v>
      </c>
      <c r="D6" s="22"/>
      <c r="E6" s="25">
        <v>20</v>
      </c>
      <c r="F6" s="25">
        <v>1.4</v>
      </c>
      <c r="G6" s="25">
        <v>2.2000000000000002</v>
      </c>
    </row>
    <row r="7" spans="1:7" ht="22.5">
      <c r="A7" s="21" t="s">
        <v>27</v>
      </c>
      <c r="B7" s="22" t="s">
        <v>28</v>
      </c>
      <c r="C7" s="23" t="s">
        <v>29</v>
      </c>
      <c r="D7" s="22"/>
      <c r="E7" s="24">
        <v>392</v>
      </c>
      <c r="F7" s="24">
        <v>27.5</v>
      </c>
      <c r="G7" s="24">
        <v>43.5</v>
      </c>
    </row>
    <row r="8" spans="1:7">
      <c r="A8" s="21" t="s">
        <v>27</v>
      </c>
      <c r="B8" s="22" t="s">
        <v>30</v>
      </c>
      <c r="C8" s="23" t="s">
        <v>29</v>
      </c>
      <c r="D8" s="51">
        <v>14274</v>
      </c>
      <c r="E8" s="24">
        <v>741</v>
      </c>
      <c r="F8" s="24">
        <v>36.799999999999997</v>
      </c>
      <c r="G8" s="24">
        <v>43.5</v>
      </c>
    </row>
    <row r="9" spans="1:7">
      <c r="A9" s="21" t="s">
        <v>27</v>
      </c>
      <c r="B9" s="22" t="s">
        <v>31</v>
      </c>
      <c r="C9" s="23" t="s">
        <v>29</v>
      </c>
      <c r="D9" s="22"/>
      <c r="E9" s="24">
        <f>E7+E8</f>
        <v>1133</v>
      </c>
      <c r="F9" s="24">
        <f>F7+F8</f>
        <v>64.3</v>
      </c>
      <c r="G9" s="24">
        <v>87</v>
      </c>
    </row>
    <row r="10" spans="1:7">
      <c r="A10" s="21" t="s">
        <v>32</v>
      </c>
      <c r="B10" s="22" t="s">
        <v>33</v>
      </c>
      <c r="C10" s="23" t="s">
        <v>34</v>
      </c>
      <c r="D10" s="22"/>
      <c r="E10" s="26">
        <v>43827</v>
      </c>
      <c r="F10" s="20"/>
      <c r="G10" s="26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2021-11-19T09:23:27Z</cp:lastPrinted>
  <dcterms:created xsi:type="dcterms:W3CDTF">2015-09-15T11:53:49Z</dcterms:created>
  <dcterms:modified xsi:type="dcterms:W3CDTF">2021-12-02T11:40:24Z</dcterms:modified>
</cp:coreProperties>
</file>